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ora\Desktop\CCLP\CD\Asamblea Nov 2026 Estatuto y ATRIA\"/>
    </mc:Choice>
  </mc:AlternateContent>
  <xr:revisionPtr revIDLastSave="0" documentId="8_{A34C62E1-37E1-4409-8557-436F6E414751}" xr6:coauthVersionLast="47" xr6:coauthVersionMax="47" xr10:uidLastSave="{00000000-0000-0000-0000-000000000000}"/>
  <bookViews>
    <workbookView xWindow="-108" yWindow="-108" windowWidth="23256" windowHeight="13896" xr2:uid="{22566B68-EFC9-4808-BBD8-B61935B81232}"/>
  </bookViews>
  <sheets>
    <sheet name="RES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8" i="9" l="1"/>
  <c r="E19" i="9"/>
  <c r="G12" i="9"/>
  <c r="G13" i="9"/>
  <c r="G14" i="9"/>
  <c r="G15" i="9"/>
  <c r="G16" i="9"/>
  <c r="G17" i="9"/>
  <c r="G20" i="9"/>
  <c r="G21" i="9"/>
  <c r="E12" i="9"/>
  <c r="E11" i="9"/>
  <c r="G11" i="9" s="1"/>
  <c r="D21" i="9" l="1"/>
  <c r="G19" i="9"/>
  <c r="E23" i="9"/>
  <c r="D20" i="9"/>
  <c r="E24" i="9" l="1"/>
  <c r="G24" i="9" s="1"/>
  <c r="E25" i="9"/>
  <c r="G25" i="9" s="1"/>
  <c r="G23" i="9"/>
</calcChain>
</file>

<file path=xl/sharedStrings.xml><?xml version="1.0" encoding="utf-8"?>
<sst xmlns="http://schemas.openxmlformats.org/spreadsheetml/2006/main" count="42" uniqueCount="42">
  <si>
    <t>Sotano 2</t>
  </si>
  <si>
    <t>Sotano 1</t>
  </si>
  <si>
    <t>Cisterna</t>
  </si>
  <si>
    <t>Piso 1</t>
  </si>
  <si>
    <t>Mezanine S1</t>
  </si>
  <si>
    <t>Piso 2</t>
  </si>
  <si>
    <t>Item</t>
  </si>
  <si>
    <t>Descripción</t>
  </si>
  <si>
    <t>Area (m2)</t>
  </si>
  <si>
    <t>Total (m2)</t>
  </si>
  <si>
    <t>Techos - tecnico</t>
  </si>
  <si>
    <t>DESCRIPCION</t>
  </si>
  <si>
    <t>Costo Directo</t>
  </si>
  <si>
    <t>ITEM</t>
  </si>
  <si>
    <t>Obras Provisionales y Trabajos Preliminares</t>
  </si>
  <si>
    <t>Movimiento de Tierras</t>
  </si>
  <si>
    <t>Muros Pantalla</t>
  </si>
  <si>
    <t>Estructuras - Casco</t>
  </si>
  <si>
    <t>Terminaciones</t>
  </si>
  <si>
    <t>Gastos Generales</t>
  </si>
  <si>
    <t>Utilidad</t>
  </si>
  <si>
    <t>IGV</t>
  </si>
  <si>
    <t>PRESUPUESTO DE OBRA</t>
  </si>
  <si>
    <t>Proyecto</t>
  </si>
  <si>
    <t>Cliente</t>
  </si>
  <si>
    <t>Fecha</t>
  </si>
  <si>
    <t>TC</t>
  </si>
  <si>
    <t xml:space="preserve">: Ampliación de estacionamiento y remodelación de bar Hoyo 19, comedor, </t>
  </si>
  <si>
    <t xml:space="preserve">   terraza, salón principal y cocina. </t>
  </si>
  <si>
    <t>: Country Club La Planicie</t>
  </si>
  <si>
    <t>Ascensores</t>
  </si>
  <si>
    <t>Plazo de obra</t>
  </si>
  <si>
    <t>Instalaciones Electricas ,Sanitarias, ACI, HVAC</t>
  </si>
  <si>
    <t>: 26 de agosto de 2026</t>
  </si>
  <si>
    <t>CUADRO DE AREAS</t>
  </si>
  <si>
    <t>PARCIAL S/</t>
  </si>
  <si>
    <t>Ratio USD/m2</t>
  </si>
  <si>
    <t>Subtotal Soles</t>
  </si>
  <si>
    <t>Total Presupuesto Soles</t>
  </si>
  <si>
    <t>12 meses</t>
  </si>
  <si>
    <t>Tipo de cambio</t>
  </si>
  <si>
    <t>Total Presupuesto en US$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</si>
</sst>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ptos Display"/>
      <family val="2"/>
    </font>
    <font>
      <b/>
      <sz val="10"/>
      <color theme="1"/>
      <name val="Aptos Display"/>
      <family val="2"/>
    </font>
    <font>
      <b/>
      <u/>
      <sz val="10"/>
      <color theme="1"/>
      <name val="Aptos Display"/>
      <family val="2"/>
    </font>
    <font>
      <b/>
      <sz val="10"/>
      <color theme="1"/>
      <name val="Aptos Display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2" xfId="0" applyFont="1" applyBorder="1"/>
    <xf numFmtId="10" fontId="2" fillId="0" borderId="0" xfId="2" applyNumberFormat="1" applyFont="1" applyBorder="1"/>
    <xf numFmtId="0" fontId="2" fillId="0" borderId="3" xfId="0" applyFont="1" applyBorder="1"/>
    <xf numFmtId="0" fontId="4" fillId="0" borderId="0" xfId="0" applyFont="1" applyAlignment="1">
      <alignment horizontal="centerContinuous"/>
    </xf>
    <xf numFmtId="43" fontId="2" fillId="0" borderId="0" xfId="0" applyNumberFormat="1" applyFont="1"/>
    <xf numFmtId="164" fontId="2" fillId="0" borderId="0" xfId="1" applyNumberFormat="1" applyFont="1"/>
    <xf numFmtId="164" fontId="2" fillId="0" borderId="0" xfId="1" applyNumberFormat="1" applyFont="1" applyBorder="1"/>
    <xf numFmtId="0" fontId="3" fillId="0" borderId="4" xfId="0" applyFont="1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vertic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43" fontId="2" fillId="0" borderId="9" xfId="1" applyFont="1" applyBorder="1"/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5" fillId="0" borderId="11" xfId="0" applyFont="1" applyBorder="1"/>
    <xf numFmtId="164" fontId="2" fillId="0" borderId="9" xfId="1" applyNumberFormat="1" applyFont="1" applyBorder="1"/>
    <xf numFmtId="164" fontId="2" fillId="0" borderId="9" xfId="1" applyNumberFormat="1" applyFont="1" applyBorder="1" applyAlignment="1">
      <alignment vertical="center"/>
    </xf>
    <xf numFmtId="164" fontId="5" fillId="0" borderId="12" xfId="1" applyNumberFormat="1" applyFont="1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Continuous" vertical="center"/>
    </xf>
    <xf numFmtId="0" fontId="5" fillId="0" borderId="2" xfId="0" applyFont="1" applyBorder="1"/>
    <xf numFmtId="164" fontId="5" fillId="0" borderId="2" xfId="1" applyNumberFormat="1" applyFont="1" applyBorder="1"/>
    <xf numFmtId="0" fontId="5" fillId="0" borderId="0" xfId="0" applyFont="1"/>
    <xf numFmtId="164" fontId="5" fillId="0" borderId="0" xfId="1" applyNumberFormat="1" applyFont="1" applyBorder="1"/>
    <xf numFmtId="0" fontId="5" fillId="0" borderId="3" xfId="0" applyFont="1" applyBorder="1"/>
    <xf numFmtId="164" fontId="5" fillId="0" borderId="3" xfId="1" applyNumberFormat="1" applyFont="1" applyBorder="1"/>
    <xf numFmtId="0" fontId="4" fillId="0" borderId="13" xfId="0" applyFont="1" applyBorder="1"/>
    <xf numFmtId="0" fontId="2" fillId="0" borderId="1" xfId="0" applyFont="1" applyBorder="1"/>
    <xf numFmtId="0" fontId="2" fillId="0" borderId="14" xfId="0" applyFont="1" applyBorder="1"/>
    <xf numFmtId="0" fontId="5" fillId="0" borderId="0" xfId="0" applyFont="1" applyAlignment="1">
      <alignment horizontal="center"/>
    </xf>
    <xf numFmtId="43" fontId="5" fillId="0" borderId="0" xfId="1" applyFont="1"/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3E467-06B0-8643-A6F1-6BDDC8D4B683}">
  <dimension ref="A1:K30"/>
  <sheetViews>
    <sheetView tabSelected="1" workbookViewId="0">
      <selection activeCell="H29" sqref="H29"/>
    </sheetView>
  </sheetViews>
  <sheetFormatPr baseColWidth="10" defaultColWidth="10.6640625" defaultRowHeight="13.8" x14ac:dyDescent="0.3"/>
  <cols>
    <col min="1" max="1" width="10.6640625" style="1"/>
    <col min="2" max="2" width="17.33203125" style="1" customWidth="1"/>
    <col min="3" max="3" width="10.6640625" style="1"/>
    <col min="4" max="4" width="21" style="1" customWidth="1"/>
    <col min="5" max="5" width="14" style="1" customWidth="1"/>
    <col min="6" max="6" width="10.6640625" style="1"/>
    <col min="7" max="8" width="11.6640625" style="1" bestFit="1" customWidth="1"/>
    <col min="9" max="9" width="10.6640625" style="1"/>
    <col min="10" max="10" width="15.44140625" style="1" customWidth="1"/>
    <col min="11" max="11" width="11.77734375" style="1" customWidth="1"/>
    <col min="12" max="16384" width="10.6640625" style="1"/>
  </cols>
  <sheetData>
    <row r="1" spans="1:11" x14ac:dyDescent="0.3">
      <c r="A1" s="7" t="s">
        <v>22</v>
      </c>
      <c r="B1" s="7"/>
      <c r="C1" s="7"/>
      <c r="D1" s="7"/>
      <c r="E1" s="7"/>
    </row>
    <row r="3" spans="1:11" x14ac:dyDescent="0.3">
      <c r="A3" s="1" t="s">
        <v>23</v>
      </c>
      <c r="B3" s="1" t="s">
        <v>27</v>
      </c>
      <c r="F3" s="35" t="s">
        <v>26</v>
      </c>
      <c r="G3" s="36">
        <v>3.4</v>
      </c>
    </row>
    <row r="4" spans="1:11" x14ac:dyDescent="0.3">
      <c r="B4" s="1" t="s">
        <v>28</v>
      </c>
      <c r="F4" s="3"/>
    </row>
    <row r="5" spans="1:11" x14ac:dyDescent="0.3">
      <c r="A5" s="1" t="s">
        <v>24</v>
      </c>
      <c r="B5" s="1" t="s">
        <v>29</v>
      </c>
    </row>
    <row r="6" spans="1:11" x14ac:dyDescent="0.3">
      <c r="A6" s="1" t="s">
        <v>25</v>
      </c>
      <c r="B6" s="1" t="s">
        <v>33</v>
      </c>
    </row>
    <row r="7" spans="1:11" ht="14.4" thickBot="1" x14ac:dyDescent="0.35"/>
    <row r="8" spans="1:11" ht="14.4" thickBot="1" x14ac:dyDescent="0.35">
      <c r="I8" s="37" t="s">
        <v>34</v>
      </c>
      <c r="J8" s="38"/>
      <c r="K8" s="39"/>
    </row>
    <row r="9" spans="1:11" s="2" customFormat="1" ht="28.2" customHeight="1" thickBot="1" x14ac:dyDescent="0.35">
      <c r="A9" s="24" t="s">
        <v>13</v>
      </c>
      <c r="B9" s="25" t="s">
        <v>11</v>
      </c>
      <c r="C9" s="25"/>
      <c r="D9" s="25"/>
      <c r="E9" s="24" t="s">
        <v>35</v>
      </c>
      <c r="G9" s="2" t="s">
        <v>36</v>
      </c>
      <c r="I9" s="14" t="s">
        <v>6</v>
      </c>
      <c r="J9" s="11" t="s">
        <v>7</v>
      </c>
      <c r="K9" s="15" t="s">
        <v>8</v>
      </c>
    </row>
    <row r="10" spans="1:11" x14ac:dyDescent="0.3">
      <c r="I10" s="16">
        <v>1</v>
      </c>
      <c r="J10" s="12" t="s">
        <v>2</v>
      </c>
      <c r="K10" s="17">
        <v>0</v>
      </c>
    </row>
    <row r="11" spans="1:11" x14ac:dyDescent="0.3">
      <c r="A11" s="3">
        <v>1</v>
      </c>
      <c r="B11" s="1" t="s">
        <v>14</v>
      </c>
      <c r="E11" s="9">
        <f>1200000</f>
        <v>1200000</v>
      </c>
      <c r="G11" s="9">
        <f>+E11/$K$19/$G$3</f>
        <v>45.532747949148117</v>
      </c>
      <c r="I11" s="16"/>
      <c r="J11" s="12"/>
      <c r="K11" s="21"/>
    </row>
    <row r="12" spans="1:11" x14ac:dyDescent="0.3">
      <c r="A12" s="3">
        <v>2</v>
      </c>
      <c r="B12" s="1" t="s">
        <v>15</v>
      </c>
      <c r="E12" s="9">
        <f>1386512.93125</f>
        <v>1386512.9312499999</v>
      </c>
      <c r="G12" s="9">
        <f t="shared" ref="G12:G25" si="0">+E12/$K$19/$G$3</f>
        <v>52.609786522367322</v>
      </c>
      <c r="I12" s="16">
        <v>2</v>
      </c>
      <c r="J12" s="12" t="s">
        <v>0</v>
      </c>
      <c r="K12" s="21">
        <v>2542.81</v>
      </c>
    </row>
    <row r="13" spans="1:11" x14ac:dyDescent="0.3">
      <c r="A13" s="3">
        <v>3</v>
      </c>
      <c r="B13" s="1" t="s">
        <v>16</v>
      </c>
      <c r="E13" s="9">
        <v>1553701.8359999994</v>
      </c>
      <c r="G13" s="9">
        <f t="shared" si="0"/>
        <v>58.953595072263866</v>
      </c>
      <c r="I13" s="16">
        <v>3</v>
      </c>
      <c r="J13" s="12" t="s">
        <v>4</v>
      </c>
      <c r="K13" s="21">
        <v>461.37</v>
      </c>
    </row>
    <row r="14" spans="1:11" x14ac:dyDescent="0.3">
      <c r="A14" s="3">
        <v>4</v>
      </c>
      <c r="B14" s="1" t="s">
        <v>17</v>
      </c>
      <c r="E14" s="9">
        <v>6272445.3002629904</v>
      </c>
      <c r="G14" s="9">
        <f t="shared" si="0"/>
        <v>238.00139240141121</v>
      </c>
      <c r="I14" s="16">
        <v>4</v>
      </c>
      <c r="J14" s="12" t="s">
        <v>1</v>
      </c>
      <c r="K14" s="21">
        <v>2543.0700000000002</v>
      </c>
    </row>
    <row r="15" spans="1:11" x14ac:dyDescent="0.3">
      <c r="A15" s="3">
        <v>5</v>
      </c>
      <c r="B15" s="1" t="s">
        <v>18</v>
      </c>
      <c r="E15" s="9">
        <v>4827016.1000000006</v>
      </c>
      <c r="G15" s="9">
        <f t="shared" si="0"/>
        <v>183.15608952314997</v>
      </c>
      <c r="I15" s="16">
        <v>5</v>
      </c>
      <c r="J15" s="12" t="s">
        <v>3</v>
      </c>
      <c r="K15" s="21">
        <v>1063.46</v>
      </c>
    </row>
    <row r="16" spans="1:11" x14ac:dyDescent="0.3">
      <c r="A16" s="3">
        <v>6</v>
      </c>
      <c r="B16" s="1" t="s">
        <v>32</v>
      </c>
      <c r="E16" s="9">
        <v>4480291.8599999994</v>
      </c>
      <c r="G16" s="9">
        <f t="shared" si="0"/>
        <v>169.99999999999997</v>
      </c>
      <c r="I16" s="18">
        <v>6</v>
      </c>
      <c r="J16" s="13" t="s">
        <v>5</v>
      </c>
      <c r="K16" s="22">
        <v>1096.46</v>
      </c>
    </row>
    <row r="17" spans="1:11" x14ac:dyDescent="0.3">
      <c r="A17" s="3">
        <v>7</v>
      </c>
      <c r="B17" s="1" t="s">
        <v>30</v>
      </c>
      <c r="E17" s="9">
        <v>578000</v>
      </c>
      <c r="G17" s="9">
        <f t="shared" si="0"/>
        <v>21.931606928839678</v>
      </c>
      <c r="I17" s="16">
        <v>7</v>
      </c>
      <c r="J17" s="12" t="s">
        <v>10</v>
      </c>
      <c r="K17" s="21">
        <v>44.2</v>
      </c>
    </row>
    <row r="18" spans="1:11" ht="14.4" thickBot="1" x14ac:dyDescent="0.35">
      <c r="E18" s="9"/>
      <c r="G18" s="9"/>
      <c r="I18" s="16"/>
      <c r="J18" s="12"/>
      <c r="K18" s="17"/>
    </row>
    <row r="19" spans="1:11" ht="14.4" thickBot="1" x14ac:dyDescent="0.35">
      <c r="A19" s="4"/>
      <c r="B19" s="26" t="s">
        <v>12</v>
      </c>
      <c r="C19" s="26"/>
      <c r="D19" s="26"/>
      <c r="E19" s="27">
        <f>SUM(E11:E18)</f>
        <v>20297968.02751299</v>
      </c>
      <c r="G19" s="9">
        <f t="shared" si="0"/>
        <v>770.18521839718017</v>
      </c>
      <c r="I19" s="19"/>
      <c r="J19" s="20" t="s">
        <v>9</v>
      </c>
      <c r="K19" s="23">
        <v>7751.37</v>
      </c>
    </row>
    <row r="20" spans="1:11" x14ac:dyDescent="0.3">
      <c r="B20" s="1" t="s">
        <v>19</v>
      </c>
      <c r="D20" s="5">
        <f>+E20/E19</f>
        <v>0.11999999983734536</v>
      </c>
      <c r="E20" s="10">
        <v>2435756.16</v>
      </c>
      <c r="G20" s="9">
        <f t="shared" si="0"/>
        <v>92.422226082387425</v>
      </c>
    </row>
    <row r="21" spans="1:11" x14ac:dyDescent="0.3">
      <c r="B21" s="1" t="s">
        <v>20</v>
      </c>
      <c r="D21" s="5">
        <f>+E21/E19</f>
        <v>9.9999999864454459E-2</v>
      </c>
      <c r="E21" s="10">
        <v>2029796.8</v>
      </c>
      <c r="G21" s="9">
        <f t="shared" si="0"/>
        <v>77.018521735322835</v>
      </c>
    </row>
    <row r="22" spans="1:11" x14ac:dyDescent="0.3">
      <c r="B22" s="28"/>
      <c r="C22" s="28"/>
      <c r="D22" s="28"/>
      <c r="E22" s="29"/>
      <c r="G22" s="9"/>
    </row>
    <row r="23" spans="1:11" x14ac:dyDescent="0.3">
      <c r="B23" s="28" t="s">
        <v>37</v>
      </c>
      <c r="C23" s="28"/>
      <c r="D23" s="28"/>
      <c r="E23" s="29">
        <f>+E19+E21+E20</f>
        <v>24763520.987512991</v>
      </c>
      <c r="G23" s="9">
        <f t="shared" si="0"/>
        <v>939.62596621489035</v>
      </c>
    </row>
    <row r="24" spans="1:11" x14ac:dyDescent="0.3">
      <c r="B24" s="1" t="s">
        <v>21</v>
      </c>
      <c r="D24" s="5">
        <v>0.18</v>
      </c>
      <c r="E24" s="10">
        <f>+E23*D24</f>
        <v>4457433.777752338</v>
      </c>
      <c r="G24" s="9">
        <f t="shared" si="0"/>
        <v>169.13267391868027</v>
      </c>
    </row>
    <row r="25" spans="1:11" ht="14.4" thickBot="1" x14ac:dyDescent="0.35">
      <c r="A25" s="6"/>
      <c r="B25" s="30" t="s">
        <v>38</v>
      </c>
      <c r="C25" s="30"/>
      <c r="D25" s="30"/>
      <c r="E25" s="31">
        <f>+E23+E24</f>
        <v>29220954.765265331</v>
      </c>
      <c r="G25" s="9">
        <f t="shared" si="0"/>
        <v>1108.7586401335709</v>
      </c>
      <c r="H25" s="8"/>
    </row>
    <row r="27" spans="1:11" x14ac:dyDescent="0.3">
      <c r="D27" s="1" t="s">
        <v>40</v>
      </c>
      <c r="E27" s="1">
        <v>3.4460000000000002</v>
      </c>
    </row>
    <row r="28" spans="1:11" ht="14.4" thickBot="1" x14ac:dyDescent="0.35">
      <c r="A28" s="6"/>
      <c r="B28" s="30"/>
      <c r="C28" s="30"/>
      <c r="D28" s="30" t="s">
        <v>41</v>
      </c>
      <c r="E28" s="31">
        <f>+E25/E27</f>
        <v>8479673.4664147794</v>
      </c>
    </row>
    <row r="29" spans="1:11" ht="14.4" thickBot="1" x14ac:dyDescent="0.35"/>
    <row r="30" spans="1:11" ht="14.4" thickBot="1" x14ac:dyDescent="0.35">
      <c r="A30" s="32" t="s">
        <v>31</v>
      </c>
      <c r="B30" s="33"/>
      <c r="C30" s="33" t="s">
        <v>39</v>
      </c>
      <c r="D30" s="33"/>
      <c r="E30" s="34"/>
    </row>
  </sheetData>
  <mergeCells count="1">
    <mergeCell ref="I8:K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PERCY Elguera Hidalgo</dc:creator>
  <cp:lastModifiedBy>Dora Dulanto</cp:lastModifiedBy>
  <dcterms:created xsi:type="dcterms:W3CDTF">2026-08-24T17:28:30Z</dcterms:created>
  <dcterms:modified xsi:type="dcterms:W3CDTF">2026-11-02T19:44:48Z</dcterms:modified>
</cp:coreProperties>
</file>